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\OneDrive\Elford\Elford Work\Audit 2019\"/>
    </mc:Choice>
  </mc:AlternateContent>
  <xr:revisionPtr revIDLastSave="119" documentId="6_{A3BEC179-C276-43D0-B39B-7BB9B92F8A2C}" xr6:coauthVersionLast="43" xr6:coauthVersionMax="43" xr10:uidLastSave="{B9430FA3-9AE3-4003-9094-7820F3C92F9A}"/>
  <bookViews>
    <workbookView xWindow="-120" yWindow="-120" windowWidth="20730" windowHeight="11160" xr2:uid="{785E3A2F-205A-4AA9-BB88-0CAB8EE43BEC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1" l="1"/>
  <c r="E30" i="1"/>
  <c r="F30" i="1"/>
  <c r="E31" i="1"/>
  <c r="F31" i="1"/>
  <c r="E29" i="1"/>
  <c r="F29" i="1"/>
  <c r="E27" i="1"/>
  <c r="F27" i="1"/>
  <c r="E26" i="1"/>
  <c r="F26" i="1"/>
  <c r="E25" i="1"/>
  <c r="F25" i="1"/>
  <c r="G19" i="1"/>
  <c r="G9" i="1"/>
  <c r="B49" i="1"/>
</calcChain>
</file>

<file path=xl/sharedStrings.xml><?xml version="1.0" encoding="utf-8"?>
<sst xmlns="http://schemas.openxmlformats.org/spreadsheetml/2006/main" count="55" uniqueCount="43">
  <si>
    <t>Bank Reconciliation</t>
  </si>
  <si>
    <r>
      <t>(a)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Calibri"/>
        <family val="2"/>
        <scheme val="minor"/>
      </rPr>
      <t>BANK RECONCILIATION</t>
    </r>
  </si>
  <si>
    <t xml:space="preserve">Total  </t>
  </si>
  <si>
    <t>Outstanding items – unpresented payments;</t>
  </si>
  <si>
    <t xml:space="preserve">Uncleared payments </t>
  </si>
  <si>
    <t>(agrees with box 8)</t>
  </si>
  <si>
    <t xml:space="preserve">Cash book </t>
  </si>
  <si>
    <t>Opening balance</t>
  </si>
  <si>
    <t>Add receipts</t>
  </si>
  <si>
    <t>Less payments</t>
  </si>
  <si>
    <t xml:space="preserve">            (b)    VARIANCE EXPLANATION</t>
  </si>
  <si>
    <t>Box on section 2</t>
  </si>
  <si>
    <t>£</t>
  </si>
  <si>
    <t>Variance +/-</t>
  </si>
  <si>
    <t>% Variance</t>
  </si>
  <si>
    <t>Explanation required?</t>
  </si>
  <si>
    <t>Figure in 2018 column</t>
  </si>
  <si>
    <t>Variance</t>
  </si>
  <si>
    <r>
      <rPr>
        <b/>
        <sz val="7"/>
        <color theme="1"/>
        <rFont val="Times New Roman"/>
        <family val="1"/>
      </rPr>
      <t xml:space="preserve"> </t>
    </r>
    <r>
      <rPr>
        <b/>
        <u/>
        <sz val="11"/>
        <color theme="1"/>
        <rFont val="Calibri"/>
        <family val="2"/>
        <scheme val="minor"/>
      </rPr>
      <t>EXPLANATIONS OF SIGNIFICANT VARIATIONS</t>
    </r>
  </si>
  <si>
    <t xml:space="preserve">Petty cash </t>
  </si>
  <si>
    <t>No</t>
  </si>
  <si>
    <t xml:space="preserve">Box No 6 </t>
  </si>
  <si>
    <t xml:space="preserve"> Elford Parish Council, Staffordshire</t>
  </si>
  <si>
    <t xml:space="preserve">Current account: Cooperative 65318038  </t>
  </si>
  <si>
    <t>Deposit account: Cooperative 6531803853</t>
  </si>
  <si>
    <t>Box No 9</t>
  </si>
  <si>
    <t>Prepared by Margaret Jones, RFO, April 2019</t>
  </si>
  <si>
    <t>Financial Year ending 31 March 2019</t>
  </si>
  <si>
    <t>Balance per bank statements at 31 March 2019</t>
  </si>
  <si>
    <t>Balance in cash book at 31 March 2019</t>
  </si>
  <si>
    <t>Figure in 2019 column</t>
  </si>
  <si>
    <t xml:space="preserve"> </t>
  </si>
  <si>
    <t>Yes</t>
  </si>
  <si>
    <t>Reason 1: Bus hire in 2019 , none in 2018</t>
  </si>
  <si>
    <t>Reason 2: Neighbourhood Plan costs 2018</t>
  </si>
  <si>
    <t>Neighbourhood Plan costs 2019</t>
  </si>
  <si>
    <t>Reason 3 Fencing 2019</t>
  </si>
  <si>
    <t>Box No 7</t>
  </si>
  <si>
    <t>for playground equipment</t>
  </si>
  <si>
    <t xml:space="preserve"> Earmarked sum carried forward</t>
  </si>
  <si>
    <t>Items purchased dog bin</t>
  </si>
  <si>
    <t>metal fencing</t>
  </si>
  <si>
    <t>2018 figure entered in error, restate as 38,569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</si>
</sst>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11"/>
      <color theme="1"/>
      <name val="Calibri"/>
      <family val="1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 indent="5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indent="5"/>
    </xf>
    <xf numFmtId="0" fontId="5" fillId="0" borderId="0" xfId="0" applyFont="1"/>
    <xf numFmtId="4" fontId="0" fillId="0" borderId="0" xfId="0" applyNumberFormat="1"/>
    <xf numFmtId="3" fontId="1" fillId="0" borderId="6" xfId="0" applyNumberFormat="1" applyFont="1" applyBorder="1" applyAlignment="1">
      <alignment vertical="center" wrapText="1"/>
    </xf>
    <xf numFmtId="4" fontId="1" fillId="0" borderId="0" xfId="0" applyNumberFormat="1" applyFont="1"/>
    <xf numFmtId="0" fontId="6" fillId="0" borderId="0" xfId="0" applyFont="1"/>
    <xf numFmtId="4" fontId="6" fillId="0" borderId="0" xfId="0" applyNumberFormat="1" applyFont="1"/>
    <xf numFmtId="3" fontId="0" fillId="0" borderId="0" xfId="0" applyNumberFormat="1"/>
    <xf numFmtId="0" fontId="1" fillId="0" borderId="7" xfId="0" applyFont="1" applyBorder="1"/>
    <xf numFmtId="1" fontId="1" fillId="0" borderId="6" xfId="0" applyNumberFormat="1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3" fontId="1" fillId="0" borderId="9" xfId="0" applyNumberFormat="1" applyFont="1" applyBorder="1" applyAlignment="1">
      <alignment vertical="center" wrapText="1"/>
    </xf>
    <xf numFmtId="1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1" fillId="0" borderId="11" xfId="0" applyNumberFormat="1" applyFont="1" applyBorder="1"/>
    <xf numFmtId="1" fontId="1" fillId="0" borderId="11" xfId="0" applyNumberFormat="1" applyFont="1" applyBorder="1"/>
    <xf numFmtId="0" fontId="1" fillId="0" borderId="12" xfId="0" applyFont="1" applyBorder="1"/>
    <xf numFmtId="0" fontId="1" fillId="0" borderId="3" xfId="0" applyFont="1" applyBorder="1" applyAlignment="1">
      <alignment horizontal="right" wrapText="1"/>
    </xf>
    <xf numFmtId="3" fontId="1" fillId="0" borderId="0" xfId="0" applyNumberFormat="1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0" fillId="0" borderId="7" xfId="0" applyBorder="1"/>
    <xf numFmtId="3" fontId="0" fillId="0" borderId="7" xfId="0" applyNumberFormat="1" applyBorder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73CA3-9F57-43C6-9F93-D01730B2413A}">
  <dimension ref="A1:G63"/>
  <sheetViews>
    <sheetView tabSelected="1" workbookViewId="0">
      <selection activeCell="E61" sqref="E61"/>
    </sheetView>
  </sheetViews>
  <sheetFormatPr defaultRowHeight="15" x14ac:dyDescent="0.25"/>
  <cols>
    <col min="1" max="1" width="19.42578125" customWidth="1"/>
    <col min="2" max="2" width="41" customWidth="1"/>
    <col min="3" max="3" width="12" customWidth="1"/>
    <col min="4" max="5" width="10.42578125" customWidth="1"/>
    <col min="6" max="6" width="11" customWidth="1"/>
    <col min="7" max="7" width="12.42578125" customWidth="1"/>
  </cols>
  <sheetData>
    <row r="1" spans="1:7" x14ac:dyDescent="0.25">
      <c r="A1" s="1" t="s">
        <v>0</v>
      </c>
    </row>
    <row r="2" spans="1:7" x14ac:dyDescent="0.25">
      <c r="A2" s="2"/>
    </row>
    <row r="3" spans="1:7" x14ac:dyDescent="0.25">
      <c r="A3" s="3" t="s">
        <v>22</v>
      </c>
    </row>
    <row r="4" spans="1:7" x14ac:dyDescent="0.25">
      <c r="A4" s="3" t="s">
        <v>26</v>
      </c>
    </row>
    <row r="5" spans="1:7" x14ac:dyDescent="0.25">
      <c r="A5" s="4" t="s">
        <v>27</v>
      </c>
    </row>
    <row r="6" spans="1:7" x14ac:dyDescent="0.25">
      <c r="A6" s="6" t="s">
        <v>1</v>
      </c>
    </row>
    <row r="7" spans="1:7" x14ac:dyDescent="0.25">
      <c r="B7" t="s">
        <v>28</v>
      </c>
      <c r="C7" t="s">
        <v>23</v>
      </c>
      <c r="G7" s="14">
        <v>3185.81</v>
      </c>
    </row>
    <row r="8" spans="1:7" x14ac:dyDescent="0.25">
      <c r="C8" t="s">
        <v>24</v>
      </c>
      <c r="G8" s="14">
        <v>10591.49</v>
      </c>
    </row>
    <row r="9" spans="1:7" x14ac:dyDescent="0.25">
      <c r="C9" s="17" t="s">
        <v>2</v>
      </c>
      <c r="D9" s="17"/>
      <c r="E9" s="17"/>
      <c r="F9" s="17"/>
      <c r="G9" s="18">
        <f>SUM(G7:G8)</f>
        <v>13777.3</v>
      </c>
    </row>
    <row r="10" spans="1:7" x14ac:dyDescent="0.25">
      <c r="C10" t="s">
        <v>31</v>
      </c>
      <c r="G10" s="16"/>
    </row>
    <row r="11" spans="1:7" x14ac:dyDescent="0.25">
      <c r="B11" t="s">
        <v>3</v>
      </c>
      <c r="C11">
        <v>0</v>
      </c>
    </row>
    <row r="12" spans="1:7" x14ac:dyDescent="0.25">
      <c r="B12" t="s">
        <v>4</v>
      </c>
      <c r="C12">
        <v>0</v>
      </c>
    </row>
    <row r="13" spans="1:7" x14ac:dyDescent="0.25">
      <c r="B13" t="s">
        <v>19</v>
      </c>
      <c r="C13">
        <v>0</v>
      </c>
    </row>
    <row r="15" spans="1:7" x14ac:dyDescent="0.25">
      <c r="B15" s="13" t="s">
        <v>6</v>
      </c>
    </row>
    <row r="16" spans="1:7" x14ac:dyDescent="0.25">
      <c r="B16" t="s">
        <v>7</v>
      </c>
      <c r="C16" s="14"/>
      <c r="G16" s="14">
        <v>19453.43</v>
      </c>
    </row>
    <row r="17" spans="1:7" x14ac:dyDescent="0.25">
      <c r="B17" t="s">
        <v>8</v>
      </c>
      <c r="C17" s="14"/>
      <c r="G17" s="14">
        <v>19118.240000000002</v>
      </c>
    </row>
    <row r="18" spans="1:7" x14ac:dyDescent="0.25">
      <c r="B18" t="s">
        <v>9</v>
      </c>
      <c r="C18" s="14"/>
      <c r="G18" s="14">
        <v>24794.37</v>
      </c>
    </row>
    <row r="19" spans="1:7" x14ac:dyDescent="0.25">
      <c r="B19" t="s">
        <v>29</v>
      </c>
      <c r="C19" s="16"/>
      <c r="G19" s="14">
        <f>SUM(G16+G17-G18)</f>
        <v>13777.3</v>
      </c>
    </row>
    <row r="20" spans="1:7" x14ac:dyDescent="0.25">
      <c r="B20" t="s">
        <v>5</v>
      </c>
    </row>
    <row r="22" spans="1:7" ht="15.75" thickBot="1" x14ac:dyDescent="0.3">
      <c r="A22" s="5" t="s">
        <v>10</v>
      </c>
    </row>
    <row r="23" spans="1:7" ht="44.25" customHeight="1" x14ac:dyDescent="0.25">
      <c r="B23" s="43" t="s">
        <v>11</v>
      </c>
      <c r="C23" s="7">
        <v>2018</v>
      </c>
      <c r="D23" s="7">
        <v>2019</v>
      </c>
      <c r="E23" s="7" t="s">
        <v>13</v>
      </c>
      <c r="F23" s="43" t="s">
        <v>14</v>
      </c>
      <c r="G23" s="43" t="s">
        <v>15</v>
      </c>
    </row>
    <row r="24" spans="1:7" ht="15.75" thickBot="1" x14ac:dyDescent="0.3">
      <c r="B24" s="44"/>
      <c r="C24" s="8" t="s">
        <v>12</v>
      </c>
      <c r="D24" s="8" t="s">
        <v>12</v>
      </c>
      <c r="E24" s="8" t="s">
        <v>12</v>
      </c>
      <c r="F24" s="44"/>
      <c r="G24" s="44"/>
    </row>
    <row r="25" spans="1:7" ht="15.75" thickBot="1" x14ac:dyDescent="0.3">
      <c r="B25" s="9">
        <v>2</v>
      </c>
      <c r="C25" s="15">
        <v>12329</v>
      </c>
      <c r="D25" s="15">
        <v>13000</v>
      </c>
      <c r="E25" s="15">
        <f>SUM(D25-C25)</f>
        <v>671</v>
      </c>
      <c r="F25" s="21">
        <f>SUM(E25/C25*100)</f>
        <v>5.4424527536702083</v>
      </c>
      <c r="G25" s="8" t="s">
        <v>20</v>
      </c>
    </row>
    <row r="26" spans="1:7" ht="15.75" thickBot="1" x14ac:dyDescent="0.3">
      <c r="B26" s="9">
        <v>3</v>
      </c>
      <c r="C26" s="15">
        <v>6802</v>
      </c>
      <c r="D26" s="15">
        <v>6118</v>
      </c>
      <c r="E26" s="15">
        <f>SUM(D26-C26)</f>
        <v>-684</v>
      </c>
      <c r="F26" s="21">
        <f>SUM(E26/C26*100)</f>
        <v>-10.05586592178771</v>
      </c>
      <c r="G26" s="8" t="s">
        <v>20</v>
      </c>
    </row>
    <row r="27" spans="1:7" ht="15.75" thickBot="1" x14ac:dyDescent="0.3">
      <c r="B27" s="9">
        <v>4</v>
      </c>
      <c r="C27" s="15">
        <v>4949</v>
      </c>
      <c r="D27" s="15">
        <v>5197</v>
      </c>
      <c r="E27" s="15">
        <f>SUM(C27-D27)</f>
        <v>-248</v>
      </c>
      <c r="F27" s="21">
        <f>SUM(E27/C27*100)</f>
        <v>-5.011113356233583</v>
      </c>
      <c r="G27" s="8" t="s">
        <v>20</v>
      </c>
    </row>
    <row r="28" spans="1:7" ht="15.75" thickBot="1" x14ac:dyDescent="0.3">
      <c r="B28" s="9">
        <v>5</v>
      </c>
      <c r="C28" s="8">
        <v>0</v>
      </c>
      <c r="D28" s="8">
        <v>0</v>
      </c>
      <c r="E28" s="8">
        <v>0</v>
      </c>
      <c r="F28" s="21">
        <v>0</v>
      </c>
      <c r="G28" s="8" t="s">
        <v>20</v>
      </c>
    </row>
    <row r="29" spans="1:7" ht="15.75" thickBot="1" x14ac:dyDescent="0.3">
      <c r="B29" s="9">
        <v>6</v>
      </c>
      <c r="C29" s="15">
        <v>14157</v>
      </c>
      <c r="D29" s="15">
        <v>19597</v>
      </c>
      <c r="E29" s="15">
        <f>SUM(C29-D29)</f>
        <v>-5440</v>
      </c>
      <c r="F29" s="21">
        <f>SUM(E29/C29*100)</f>
        <v>-38.426220244402067</v>
      </c>
      <c r="G29" s="8" t="s">
        <v>32</v>
      </c>
    </row>
    <row r="30" spans="1:7" ht="15.75" thickBot="1" x14ac:dyDescent="0.3">
      <c r="B30" s="22">
        <v>7</v>
      </c>
      <c r="C30" s="23">
        <v>19453</v>
      </c>
      <c r="D30" s="23">
        <v>13777</v>
      </c>
      <c r="E30" s="23">
        <f>SUM(D30-C30)</f>
        <v>-5676</v>
      </c>
      <c r="F30" s="24">
        <f>SUM(E30/C30*100)</f>
        <v>-29.178018814578728</v>
      </c>
      <c r="G30" s="25" t="s">
        <v>32</v>
      </c>
    </row>
    <row r="31" spans="1:7" ht="15.75" thickBot="1" x14ac:dyDescent="0.3">
      <c r="B31" s="26">
        <v>9</v>
      </c>
      <c r="C31" s="27">
        <v>54998</v>
      </c>
      <c r="D31" s="27">
        <v>38405</v>
      </c>
      <c r="E31" s="28">
        <f>SUM(D31-C31)</f>
        <v>-16593</v>
      </c>
      <c r="F31" s="29">
        <f>SUM(E31/C31*100)</f>
        <v>-30.170188006836611</v>
      </c>
      <c r="G31" s="30" t="s">
        <v>32</v>
      </c>
    </row>
    <row r="33" spans="2:7" x14ac:dyDescent="0.25">
      <c r="B33" s="12" t="s">
        <v>18</v>
      </c>
    </row>
    <row r="34" spans="2:7" x14ac:dyDescent="0.25">
      <c r="B34" s="6"/>
    </row>
    <row r="35" spans="2:7" x14ac:dyDescent="0.25">
      <c r="B35" s="6"/>
    </row>
    <row r="36" spans="2:7" ht="15.75" thickBot="1" x14ac:dyDescent="0.3">
      <c r="B36" s="6"/>
    </row>
    <row r="37" spans="2:7" ht="15.75" thickBot="1" x14ac:dyDescent="0.3">
      <c r="B37" s="10" t="s">
        <v>21</v>
      </c>
      <c r="C37" s="11" t="s">
        <v>12</v>
      </c>
    </row>
    <row r="38" spans="2:7" ht="15.75" thickBot="1" x14ac:dyDescent="0.3">
      <c r="B38" s="9" t="s">
        <v>16</v>
      </c>
      <c r="C38" s="15">
        <v>14157</v>
      </c>
    </row>
    <row r="39" spans="2:7" ht="15.75" thickBot="1" x14ac:dyDescent="0.3">
      <c r="B39" s="9" t="s">
        <v>30</v>
      </c>
      <c r="C39" s="15">
        <v>19597</v>
      </c>
    </row>
    <row r="40" spans="2:7" ht="15.75" thickBot="1" x14ac:dyDescent="0.3">
      <c r="B40" s="9" t="s">
        <v>17</v>
      </c>
      <c r="C40" s="15">
        <v>5440</v>
      </c>
    </row>
    <row r="41" spans="2:7" ht="15.75" thickBot="1" x14ac:dyDescent="0.3">
      <c r="B41" s="9" t="s">
        <v>33</v>
      </c>
      <c r="C41" s="15">
        <v>7340</v>
      </c>
    </row>
    <row r="42" spans="2:7" ht="15.75" thickBot="1" x14ac:dyDescent="0.3">
      <c r="B42" s="9" t="s">
        <v>34</v>
      </c>
      <c r="C42" s="15">
        <v>3720</v>
      </c>
    </row>
    <row r="43" spans="2:7" ht="15.75" thickBot="1" x14ac:dyDescent="0.3">
      <c r="B43" s="31" t="s">
        <v>35</v>
      </c>
      <c r="C43" s="15">
        <v>1360</v>
      </c>
    </row>
    <row r="44" spans="2:7" ht="15.75" thickBot="1" x14ac:dyDescent="0.3">
      <c r="B44" s="9" t="s">
        <v>36</v>
      </c>
      <c r="C44" s="15">
        <v>350</v>
      </c>
    </row>
    <row r="45" spans="2:7" ht="15.75" thickBot="1" x14ac:dyDescent="0.3">
      <c r="B45" s="9"/>
      <c r="C45" s="15">
        <f>SUM(C41-C42+C43+C44)</f>
        <v>5330</v>
      </c>
      <c r="G45" s="19"/>
    </row>
    <row r="46" spans="2:7" ht="15.75" thickBot="1" x14ac:dyDescent="0.3">
      <c r="B46" s="9"/>
      <c r="C46" s="8"/>
    </row>
    <row r="47" spans="2:7" ht="15.75" thickBot="1" x14ac:dyDescent="0.3">
      <c r="B47" s="6"/>
      <c r="G47" s="19"/>
    </row>
    <row r="48" spans="2:7" x14ac:dyDescent="0.25">
      <c r="B48" s="33" t="s">
        <v>37</v>
      </c>
      <c r="C48" s="37"/>
      <c r="D48" s="5"/>
    </row>
    <row r="49" spans="2:4" x14ac:dyDescent="0.25">
      <c r="B49" s="34" t="str">
        <f>$B$38</f>
        <v>Figure in 2018 column</v>
      </c>
      <c r="C49" s="38">
        <v>19453</v>
      </c>
      <c r="D49" s="32"/>
    </row>
    <row r="50" spans="2:4" x14ac:dyDescent="0.25">
      <c r="B50" s="34" t="s">
        <v>30</v>
      </c>
      <c r="C50" s="38">
        <v>13777</v>
      </c>
      <c r="D50" s="32"/>
    </row>
    <row r="51" spans="2:4" x14ac:dyDescent="0.25">
      <c r="B51" s="34" t="s">
        <v>17</v>
      </c>
      <c r="C51" s="38">
        <v>5676</v>
      </c>
      <c r="D51" s="32"/>
    </row>
    <row r="52" spans="2:4" x14ac:dyDescent="0.25">
      <c r="B52" s="34"/>
      <c r="C52" s="38"/>
      <c r="D52" s="5"/>
    </row>
    <row r="53" spans="2:4" x14ac:dyDescent="0.25">
      <c r="B53" s="35" t="s">
        <v>39</v>
      </c>
      <c r="C53" s="39">
        <v>10220</v>
      </c>
      <c r="D53" s="5"/>
    </row>
    <row r="54" spans="2:4" x14ac:dyDescent="0.25">
      <c r="B54" s="35" t="s">
        <v>38</v>
      </c>
      <c r="C54" s="39"/>
      <c r="D54" s="5"/>
    </row>
    <row r="55" spans="2:4" ht="15.75" thickBot="1" x14ac:dyDescent="0.3">
      <c r="B55" s="36"/>
      <c r="C55" s="40"/>
      <c r="D55" s="32"/>
    </row>
    <row r="57" spans="2:4" x14ac:dyDescent="0.25">
      <c r="B57" s="20" t="s">
        <v>25</v>
      </c>
      <c r="C57" s="41"/>
    </row>
    <row r="58" spans="2:4" x14ac:dyDescent="0.25">
      <c r="B58" s="20" t="s">
        <v>16</v>
      </c>
      <c r="C58" s="42">
        <v>54998</v>
      </c>
    </row>
    <row r="59" spans="2:4" x14ac:dyDescent="0.25">
      <c r="B59" s="20" t="s">
        <v>30</v>
      </c>
      <c r="C59" s="42">
        <v>37810</v>
      </c>
    </row>
    <row r="60" spans="2:4" x14ac:dyDescent="0.25">
      <c r="B60" s="20" t="s">
        <v>42</v>
      </c>
      <c r="C60" s="41"/>
    </row>
    <row r="61" spans="2:4" x14ac:dyDescent="0.25">
      <c r="B61" s="20" t="s">
        <v>40</v>
      </c>
      <c r="C61" s="41">
        <v>250</v>
      </c>
    </row>
    <row r="62" spans="2:4" x14ac:dyDescent="0.25">
      <c r="B62" s="20" t="s">
        <v>41</v>
      </c>
      <c r="C62" s="41">
        <v>345</v>
      </c>
    </row>
    <row r="63" spans="2:4" x14ac:dyDescent="0.25">
      <c r="B63" s="41"/>
      <c r="C63" s="41"/>
    </row>
  </sheetData>
  <mergeCells count="3">
    <mergeCell ref="B23:B24"/>
    <mergeCell ref="F23:F24"/>
    <mergeCell ref="G23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192C6-C7F6-4D06-A1C5-9F0828EAE88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Jones</dc:creator>
  <cp:lastModifiedBy>Margaret Jones</cp:lastModifiedBy>
  <cp:lastPrinted>2019-04-04T14:26:22Z</cp:lastPrinted>
  <dcterms:created xsi:type="dcterms:W3CDTF">2018-04-10T15:43:59Z</dcterms:created>
  <dcterms:modified xsi:type="dcterms:W3CDTF">2019-06-13T16:21:55Z</dcterms:modified>
</cp:coreProperties>
</file>