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ed3cc8a50f5e76c/Elford/Elford Work/Finances/Budget/2023-24/"/>
    </mc:Choice>
  </mc:AlternateContent>
  <xr:revisionPtr revIDLastSave="25" documentId="8_{1870DBDF-47FA-4857-BCB4-B0C96E3A6287}" xr6:coauthVersionLast="47" xr6:coauthVersionMax="47" xr10:uidLastSave="{E8121BDA-3486-4D92-8E0D-D40188CA623A}"/>
  <bookViews>
    <workbookView xWindow="-108" yWindow="-108" windowWidth="23256" windowHeight="12576" xr2:uid="{00000000-000D-0000-FFFF-FFFF00000000}"/>
  </bookViews>
  <sheets>
    <sheet name="Budget 2023-24" sheetId="1" r:id="rId1"/>
    <sheet name="Brought forward" sheetId="2" r:id="rId2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43" i="2" l="1"/>
  <c r="C46" i="2" s="1"/>
  <c r="C8" i="1" s="1"/>
  <c r="C9" i="1" s="1"/>
  <c r="C55" i="1"/>
  <c r="D40" i="2"/>
  <c r="D32" i="2"/>
  <c r="D28" i="2"/>
  <c r="D31" i="2"/>
  <c r="D26" i="2"/>
  <c r="D25" i="2"/>
  <c r="D24" i="2"/>
  <c r="D23" i="2"/>
  <c r="D20" i="2"/>
  <c r="D42" i="2"/>
  <c r="D18" i="2"/>
  <c r="D19" i="2"/>
  <c r="D16" i="2"/>
  <c r="D15" i="2"/>
  <c r="D14" i="2"/>
  <c r="D13" i="2"/>
  <c r="D12" i="2"/>
  <c r="D11" i="2"/>
  <c r="C31" i="1" l="1"/>
  <c r="D9" i="2" l="1"/>
  <c r="D7" i="2"/>
  <c r="D8" i="2"/>
  <c r="D3" i="2"/>
  <c r="D10" i="2" l="1"/>
  <c r="C12" i="1"/>
  <c r="C19" i="1" s="1"/>
  <c r="C56" i="1" s="1"/>
  <c r="C58" i="1" s="1"/>
  <c r="C60" i="1" s="1"/>
  <c r="F9" i="1" l="1"/>
  <c r="D8" i="1" l="1"/>
  <c r="D9" i="1" l="1"/>
  <c r="D55" i="1"/>
  <c r="D31" i="1"/>
  <c r="D19" i="1"/>
  <c r="D56" i="1" l="1"/>
  <c r="E55" i="1"/>
  <c r="E31" i="1"/>
  <c r="E19" i="1"/>
  <c r="D58" i="1" l="1"/>
  <c r="D60" i="1"/>
  <c r="E56" i="1"/>
  <c r="E60" i="1" s="1"/>
  <c r="F55" i="1"/>
  <c r="F19" i="1"/>
  <c r="F31" i="1"/>
  <c r="F56" i="1" l="1"/>
  <c r="E9" i="1"/>
  <c r="E58" i="1" s="1"/>
  <c r="F58" i="1" l="1"/>
</calcChain>
</file>

<file path=xl/sharedStrings.xml><?xml version="1.0" encoding="utf-8"?>
<sst xmlns="http://schemas.openxmlformats.org/spreadsheetml/2006/main" count="105" uniqueCount="70">
  <si>
    <t xml:space="preserve">Total </t>
  </si>
  <si>
    <t>PAYMENTS</t>
  </si>
  <si>
    <t>Staff Costs</t>
  </si>
  <si>
    <t>Additional hours</t>
  </si>
  <si>
    <t>Training time</t>
  </si>
  <si>
    <t>Training course costs</t>
  </si>
  <si>
    <t>Travel</t>
  </si>
  <si>
    <t>Home Working IT &amp; Phone</t>
  </si>
  <si>
    <t xml:space="preserve">SLCC fee </t>
  </si>
  <si>
    <t>Total Staff Costs</t>
  </si>
  <si>
    <t>Administration</t>
  </si>
  <si>
    <t>Printing costs</t>
  </si>
  <si>
    <t>Insurance</t>
  </si>
  <si>
    <t>Website hosting</t>
  </si>
  <si>
    <t>Election costs</t>
  </si>
  <si>
    <t>Cllrs training</t>
  </si>
  <si>
    <t>Professional fees</t>
  </si>
  <si>
    <t>ICO fee</t>
  </si>
  <si>
    <t>Total Administration</t>
  </si>
  <si>
    <t>Maintenance &amp; Services</t>
  </si>
  <si>
    <t xml:space="preserve">Maintenance </t>
  </si>
  <si>
    <t>Birmingham CC rent</t>
  </si>
  <si>
    <t>Playground inspection</t>
  </si>
  <si>
    <t>Litter &amp; dogbins</t>
  </si>
  <si>
    <t>Rights of way</t>
  </si>
  <si>
    <t>Flower tubs</t>
  </si>
  <si>
    <t>Christmas Tree</t>
  </si>
  <si>
    <t>Best kept village</t>
  </si>
  <si>
    <t>Flood prevention</t>
  </si>
  <si>
    <t>Total Maintenance &amp; Services</t>
  </si>
  <si>
    <t>TOTAL REVENUE PAYMENTS</t>
  </si>
  <si>
    <t>Subject</t>
  </si>
  <si>
    <t>Description</t>
  </si>
  <si>
    <t>RECEIPTS</t>
  </si>
  <si>
    <t>Precept</t>
  </si>
  <si>
    <t>Annual Receipts</t>
  </si>
  <si>
    <t>Awoingt visit</t>
  </si>
  <si>
    <t>Receipts less Total Payments</t>
  </si>
  <si>
    <t>Misc. eg  rental, interest</t>
  </si>
  <si>
    <t>VAT reclaim</t>
  </si>
  <si>
    <t>Budget 2020-21</t>
  </si>
  <si>
    <t>Subs, SPCA</t>
  </si>
  <si>
    <t>Wreaths</t>
  </si>
  <si>
    <t>Fences and gates</t>
  </si>
  <si>
    <t>Playground repairs</t>
  </si>
  <si>
    <t>Taxi hire</t>
  </si>
  <si>
    <t>Budget 2021-22</t>
  </si>
  <si>
    <t>Clerk’s</t>
  </si>
  <si>
    <t xml:space="preserve"> Lighting</t>
  </si>
  <si>
    <t xml:space="preserve"> Band D rate</t>
  </si>
  <si>
    <t xml:space="preserve">Reserves  </t>
  </si>
  <si>
    <t>Budget 2022-23</t>
  </si>
  <si>
    <t>Signage</t>
  </si>
  <si>
    <t>Brought forward</t>
  </si>
  <si>
    <t>Total</t>
  </si>
  <si>
    <t>Audit Fees (Internal and External Audits)</t>
  </si>
  <si>
    <t>Village Hall hire, Post Office and meetings</t>
  </si>
  <si>
    <t>Budget 2023-24</t>
  </si>
  <si>
    <t>Spending to date</t>
  </si>
  <si>
    <t>Forecast to year end</t>
  </si>
  <si>
    <t>Defibrillator supplies</t>
  </si>
  <si>
    <t>Consumables, IT supplies, software</t>
  </si>
  <si>
    <t>Village Hall hire; Post Office and meetings</t>
  </si>
  <si>
    <t>Special events</t>
  </si>
  <si>
    <t>Playground electricity</t>
  </si>
  <si>
    <t>In bank after November meeting</t>
  </si>
  <si>
    <t>Estimated amount brought forward</t>
  </si>
  <si>
    <t>Any assets required?</t>
  </si>
  <si>
    <t>Brought forward (estimated)</t>
  </si>
  <si>
    <t>Website hosting, domain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</si>
</sst>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Helv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i/>
      <sz val="10"/>
      <color rgb="FF00B050"/>
      <name val="Calibri"/>
      <family val="2"/>
      <scheme val="minor"/>
    </font>
    <font>
      <sz val="10"/>
      <color rgb="FF0070C0"/>
      <name val="Helv"/>
    </font>
    <font>
      <sz val="10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3" fontId="3" fillId="2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0" xfId="0" applyFont="1"/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1" fontId="10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0" applyFont="1"/>
    <xf numFmtId="0" fontId="12" fillId="0" borderId="0" xfId="0" applyFont="1"/>
    <xf numFmtId="2" fontId="10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4" fillId="0" borderId="1" xfId="0" applyFont="1" applyBorder="1"/>
    <xf numFmtId="0" fontId="5" fillId="0" borderId="1" xfId="0" applyFont="1" applyBorder="1"/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5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6" fillId="0" borderId="0" xfId="0" applyFont="1"/>
    <xf numFmtId="0" fontId="16" fillId="0" borderId="1" xfId="0" applyFont="1" applyBorder="1"/>
    <xf numFmtId="0" fontId="17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" fontId="0" fillId="0" borderId="0" xfId="0" applyNumberFormat="1"/>
    <xf numFmtId="2" fontId="0" fillId="0" borderId="0" xfId="0" applyNumberFormat="1"/>
    <xf numFmtId="1" fontId="18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" fontId="17" fillId="0" borderId="1" xfId="0" applyNumberFormat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1" fillId="0" borderId="0" xfId="0" applyFont="1"/>
    <xf numFmtId="0" fontId="17" fillId="0" borderId="0" xfId="0" applyFont="1" applyAlignment="1">
      <alignment vertical="center"/>
    </xf>
    <xf numFmtId="0" fontId="22" fillId="0" borderId="1" xfId="0" applyFont="1" applyBorder="1" applyAlignment="1">
      <alignment vertical="center"/>
    </xf>
    <xf numFmtId="3" fontId="0" fillId="0" borderId="0" xfId="0" applyNumberFormat="1"/>
    <xf numFmtId="3" fontId="17" fillId="0" borderId="1" xfId="0" applyNumberFormat="1" applyFont="1" applyBorder="1" applyAlignment="1">
      <alignment vertical="center"/>
    </xf>
    <xf numFmtId="1" fontId="13" fillId="2" borderId="0" xfId="0" applyNumberFormat="1" applyFont="1" applyFill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5"/>
  <sheetViews>
    <sheetView tabSelected="1" topLeftCell="A17" workbookViewId="0">
      <selection activeCell="J27" sqref="J27"/>
    </sheetView>
  </sheetViews>
  <sheetFormatPr defaultRowHeight="14.4" x14ac:dyDescent="0.3"/>
  <cols>
    <col min="1" max="1" width="25.109375" customWidth="1"/>
    <col min="2" max="2" width="47.88671875" customWidth="1"/>
    <col min="3" max="3" width="15.5546875" bestFit="1" customWidth="1"/>
    <col min="4" max="4" width="15.33203125" style="3" customWidth="1"/>
    <col min="5" max="5" width="14.33203125" customWidth="1"/>
    <col min="6" max="6" width="14.6640625" style="3" customWidth="1"/>
  </cols>
  <sheetData>
    <row r="1" spans="1:6" ht="15.6" x14ac:dyDescent="0.3">
      <c r="A1" s="41" t="s">
        <v>31</v>
      </c>
      <c r="B1" s="45" t="s">
        <v>32</v>
      </c>
      <c r="C1" s="45" t="s">
        <v>57</v>
      </c>
      <c r="D1" s="53" t="s">
        <v>51</v>
      </c>
      <c r="E1" s="19" t="s">
        <v>46</v>
      </c>
      <c r="F1" s="10" t="s">
        <v>40</v>
      </c>
    </row>
    <row r="2" spans="1:6" ht="15.6" x14ac:dyDescent="0.3">
      <c r="A2" s="22" t="s">
        <v>33</v>
      </c>
      <c r="B2" s="46"/>
      <c r="C2" s="46"/>
      <c r="D2" s="26"/>
      <c r="E2" s="4"/>
      <c r="F2" s="11"/>
    </row>
    <row r="3" spans="1:6" ht="15.6" x14ac:dyDescent="0.3">
      <c r="A3" s="22" t="s">
        <v>35</v>
      </c>
      <c r="B3" s="38" t="s">
        <v>34</v>
      </c>
      <c r="C3" s="58">
        <v>19000</v>
      </c>
      <c r="D3" s="26">
        <v>17500</v>
      </c>
      <c r="E3" s="5">
        <v>16000</v>
      </c>
      <c r="F3" s="12">
        <v>15000</v>
      </c>
    </row>
    <row r="4" spans="1:6" ht="15.6" x14ac:dyDescent="0.3">
      <c r="B4" s="38" t="s">
        <v>38</v>
      </c>
      <c r="C4" s="38">
        <v>20</v>
      </c>
      <c r="D4" s="26">
        <v>20</v>
      </c>
      <c r="E4" s="5">
        <v>10</v>
      </c>
      <c r="F4" s="11">
        <v>50</v>
      </c>
    </row>
    <row r="5" spans="1:6" ht="15.6" x14ac:dyDescent="0.3">
      <c r="B5" s="38"/>
      <c r="C5" s="38"/>
      <c r="D5" s="26"/>
      <c r="E5" s="5"/>
      <c r="F5" s="11"/>
    </row>
    <row r="6" spans="1:6" ht="15.6" x14ac:dyDescent="0.3">
      <c r="A6" s="20"/>
      <c r="B6" s="38" t="s">
        <v>39</v>
      </c>
      <c r="C6" s="38">
        <v>600</v>
      </c>
      <c r="D6" s="26">
        <v>600</v>
      </c>
      <c r="E6" s="5">
        <v>600</v>
      </c>
      <c r="F6" s="11">
        <v>785</v>
      </c>
    </row>
    <row r="7" spans="1:6" ht="15.6" x14ac:dyDescent="0.3">
      <c r="A7" s="20"/>
      <c r="B7" s="46"/>
      <c r="C7" s="46"/>
      <c r="D7" s="26"/>
      <c r="E7" s="4"/>
      <c r="F7" s="11"/>
    </row>
    <row r="8" spans="1:6" ht="15.6" x14ac:dyDescent="0.3">
      <c r="B8" s="38" t="s">
        <v>68</v>
      </c>
      <c r="C8" s="58">
        <f>SUM('Brought forward'!C46)</f>
        <v>5225</v>
      </c>
      <c r="D8" s="51">
        <f>SUM('Brought forward'!C18)</f>
        <v>20</v>
      </c>
      <c r="E8" s="5">
        <v>1979</v>
      </c>
      <c r="F8" s="13"/>
    </row>
    <row r="9" spans="1:6" ht="15.6" x14ac:dyDescent="0.3">
      <c r="A9" s="21" t="s">
        <v>0</v>
      </c>
      <c r="B9" s="39"/>
      <c r="C9" s="1">
        <f>SUM(C3:C8)</f>
        <v>24845</v>
      </c>
      <c r="D9" s="28">
        <f>SUM(D3:D8)</f>
        <v>18140</v>
      </c>
      <c r="E9" s="6">
        <f>SUM(E3:E8)</f>
        <v>18589</v>
      </c>
      <c r="F9" s="50">
        <f>SUM(F3:F8)</f>
        <v>15835</v>
      </c>
    </row>
    <row r="10" spans="1:6" ht="15.6" x14ac:dyDescent="0.3">
      <c r="A10" s="22" t="s">
        <v>1</v>
      </c>
      <c r="B10" s="48"/>
      <c r="C10" s="48"/>
      <c r="D10" s="52"/>
      <c r="E10" s="7"/>
      <c r="F10" s="15"/>
    </row>
    <row r="11" spans="1:6" ht="15.6" x14ac:dyDescent="0.3">
      <c r="A11" s="22" t="s">
        <v>2</v>
      </c>
      <c r="B11" s="36"/>
      <c r="C11" s="36"/>
      <c r="E11" s="8"/>
      <c r="F11" s="16"/>
    </row>
    <row r="12" spans="1:6" ht="15.6" x14ac:dyDescent="0.3">
      <c r="A12" s="20"/>
      <c r="B12" s="38" t="s">
        <v>47</v>
      </c>
      <c r="C12" s="47">
        <f>SUM('Brought forward'!D3)</f>
        <v>6515</v>
      </c>
      <c r="D12" s="26">
        <v>6000</v>
      </c>
      <c r="E12" s="5">
        <v>4820</v>
      </c>
      <c r="F12" s="11">
        <v>4786</v>
      </c>
    </row>
    <row r="13" spans="1:6" ht="15.6" x14ac:dyDescent="0.3">
      <c r="A13" s="20"/>
      <c r="B13" s="38" t="s">
        <v>3</v>
      </c>
      <c r="C13" s="38">
        <v>150</v>
      </c>
      <c r="D13" s="26">
        <v>150</v>
      </c>
      <c r="E13" s="5">
        <v>130</v>
      </c>
      <c r="F13" s="11">
        <v>130</v>
      </c>
    </row>
    <row r="14" spans="1:6" ht="15.6" x14ac:dyDescent="0.3">
      <c r="A14" s="20"/>
      <c r="B14" s="38" t="s">
        <v>4</v>
      </c>
      <c r="C14" s="38">
        <v>75</v>
      </c>
      <c r="D14" s="26">
        <v>75</v>
      </c>
      <c r="E14" s="5">
        <v>75</v>
      </c>
      <c r="F14" s="11">
        <v>75</v>
      </c>
    </row>
    <row r="15" spans="1:6" ht="15.6" x14ac:dyDescent="0.3">
      <c r="A15" s="20"/>
      <c r="B15" s="38" t="s">
        <v>5</v>
      </c>
      <c r="C15" s="38">
        <v>50</v>
      </c>
      <c r="D15" s="26">
        <v>50</v>
      </c>
      <c r="E15" s="5">
        <v>50</v>
      </c>
      <c r="F15" s="11">
        <v>50</v>
      </c>
    </row>
    <row r="16" spans="1:6" ht="15.6" x14ac:dyDescent="0.3">
      <c r="A16" s="20"/>
      <c r="B16" s="38" t="s">
        <v>6</v>
      </c>
      <c r="C16" s="38">
        <v>270</v>
      </c>
      <c r="D16" s="26">
        <v>270</v>
      </c>
      <c r="E16" s="5">
        <v>270</v>
      </c>
      <c r="F16" s="11">
        <v>270</v>
      </c>
    </row>
    <row r="17" spans="1:6" ht="15.6" x14ac:dyDescent="0.3">
      <c r="A17" s="20"/>
      <c r="B17" s="38" t="s">
        <v>7</v>
      </c>
      <c r="C17" s="38">
        <v>312</v>
      </c>
      <c r="D17" s="26">
        <v>312</v>
      </c>
      <c r="E17" s="5">
        <v>312</v>
      </c>
      <c r="F17" s="11">
        <v>160</v>
      </c>
    </row>
    <row r="18" spans="1:6" ht="15.6" x14ac:dyDescent="0.3">
      <c r="A18" s="20"/>
      <c r="B18" s="38" t="s">
        <v>8</v>
      </c>
      <c r="C18" s="38">
        <v>75</v>
      </c>
      <c r="D18" s="26">
        <v>70</v>
      </c>
      <c r="E18" s="5">
        <v>65</v>
      </c>
      <c r="F18" s="11">
        <v>60</v>
      </c>
    </row>
    <row r="19" spans="1:6" ht="15.6" x14ac:dyDescent="0.3">
      <c r="A19" s="21" t="s">
        <v>9</v>
      </c>
      <c r="B19" s="39"/>
      <c r="C19" s="39">
        <f>SUM(C12:C18)</f>
        <v>7447</v>
      </c>
      <c r="D19" s="28">
        <f>SUM(D12:D18)</f>
        <v>6927</v>
      </c>
      <c r="E19" s="6">
        <f>SUM(E12:E18)</f>
        <v>5722</v>
      </c>
      <c r="F19" s="14">
        <f>SUM(F12:F18)</f>
        <v>5531</v>
      </c>
    </row>
    <row r="20" spans="1:6" ht="15.6" x14ac:dyDescent="0.3">
      <c r="A20" s="22" t="s">
        <v>10</v>
      </c>
      <c r="B20" s="36"/>
      <c r="C20" s="36"/>
      <c r="E20" s="8"/>
      <c r="F20" s="16"/>
    </row>
    <row r="21" spans="1:6" ht="15.6" x14ac:dyDescent="0.3">
      <c r="A21" s="20"/>
      <c r="B21" s="38" t="s">
        <v>55</v>
      </c>
      <c r="C21" s="38">
        <v>335</v>
      </c>
      <c r="D21" s="26">
        <v>335</v>
      </c>
      <c r="E21" s="5">
        <v>130</v>
      </c>
      <c r="F21" s="11">
        <v>130</v>
      </c>
    </row>
    <row r="22" spans="1:6" ht="15.6" x14ac:dyDescent="0.3">
      <c r="A22" s="20"/>
      <c r="B22" s="38" t="s">
        <v>61</v>
      </c>
      <c r="C22" s="38">
        <f>SUM('Brought forward'!D12)</f>
        <v>226</v>
      </c>
      <c r="D22" s="26">
        <v>200</v>
      </c>
      <c r="E22" s="5">
        <v>300</v>
      </c>
      <c r="F22" s="11">
        <v>200</v>
      </c>
    </row>
    <row r="23" spans="1:6" ht="15.6" x14ac:dyDescent="0.3">
      <c r="A23" s="20"/>
      <c r="B23" s="38" t="s">
        <v>11</v>
      </c>
      <c r="C23" s="38">
        <v>200</v>
      </c>
      <c r="D23" s="26">
        <v>150</v>
      </c>
      <c r="E23" s="5">
        <v>100</v>
      </c>
      <c r="F23" s="11">
        <v>100</v>
      </c>
    </row>
    <row r="24" spans="1:6" ht="15.6" x14ac:dyDescent="0.3">
      <c r="A24" s="20"/>
      <c r="B24" s="38" t="s">
        <v>12</v>
      </c>
      <c r="C24" s="38">
        <v>450</v>
      </c>
      <c r="D24" s="26">
        <v>450</v>
      </c>
      <c r="E24" s="5">
        <v>450</v>
      </c>
      <c r="F24" s="11">
        <v>450</v>
      </c>
    </row>
    <row r="25" spans="1:6" ht="15.6" x14ac:dyDescent="0.3">
      <c r="A25" s="20"/>
      <c r="B25" s="38" t="s">
        <v>41</v>
      </c>
      <c r="C25" s="38">
        <v>192</v>
      </c>
      <c r="D25" s="26">
        <v>200</v>
      </c>
      <c r="E25" s="5">
        <v>200</v>
      </c>
      <c r="F25" s="11">
        <v>200</v>
      </c>
    </row>
    <row r="26" spans="1:6" ht="15.6" x14ac:dyDescent="0.3">
      <c r="A26" s="20"/>
      <c r="B26" s="38" t="s">
        <v>69</v>
      </c>
      <c r="C26" s="38">
        <v>225</v>
      </c>
      <c r="D26" s="26">
        <v>120</v>
      </c>
      <c r="E26" s="5">
        <v>60</v>
      </c>
      <c r="F26" s="11">
        <v>90</v>
      </c>
    </row>
    <row r="27" spans="1:6" ht="15.6" x14ac:dyDescent="0.3">
      <c r="A27" s="20"/>
      <c r="B27" s="38" t="s">
        <v>14</v>
      </c>
      <c r="C27" s="38">
        <v>300</v>
      </c>
      <c r="D27" s="26">
        <v>300</v>
      </c>
      <c r="E27" s="5">
        <v>100</v>
      </c>
      <c r="F27" s="11">
        <v>300</v>
      </c>
    </row>
    <row r="28" spans="1:6" ht="15.6" x14ac:dyDescent="0.3">
      <c r="A28" s="20"/>
      <c r="B28" s="38" t="s">
        <v>15</v>
      </c>
      <c r="C28" s="38">
        <v>150</v>
      </c>
      <c r="D28" s="26">
        <v>100</v>
      </c>
      <c r="E28" s="5">
        <v>60</v>
      </c>
      <c r="F28" s="11">
        <v>60</v>
      </c>
    </row>
    <row r="29" spans="1:6" ht="15.6" x14ac:dyDescent="0.3">
      <c r="A29" s="20"/>
      <c r="B29" s="38" t="s">
        <v>16</v>
      </c>
      <c r="C29" s="38">
        <v>0</v>
      </c>
      <c r="D29" s="26">
        <v>1500</v>
      </c>
      <c r="E29" s="5">
        <v>1000</v>
      </c>
      <c r="F29" s="11">
        <v>1000</v>
      </c>
    </row>
    <row r="30" spans="1:6" ht="15.6" x14ac:dyDescent="0.3">
      <c r="A30" s="20"/>
      <c r="B30" s="38" t="s">
        <v>17</v>
      </c>
      <c r="C30" s="38">
        <v>35</v>
      </c>
      <c r="D30" s="26">
        <v>35</v>
      </c>
      <c r="E30" s="5">
        <v>35</v>
      </c>
      <c r="F30" s="11">
        <v>35</v>
      </c>
    </row>
    <row r="31" spans="1:6" ht="15.6" x14ac:dyDescent="0.3">
      <c r="A31" s="21" t="s">
        <v>18</v>
      </c>
      <c r="B31" s="49"/>
      <c r="C31" s="39">
        <f>SUM(C21:C30)</f>
        <v>2113</v>
      </c>
      <c r="D31" s="28">
        <f>SUM(D21:D30)</f>
        <v>3390</v>
      </c>
      <c r="E31" s="6">
        <f>SUM(E21:E30)</f>
        <v>2435</v>
      </c>
      <c r="F31" s="14">
        <f>SUM(F21:F30)</f>
        <v>2565</v>
      </c>
    </row>
    <row r="32" spans="1:6" ht="15.6" x14ac:dyDescent="0.3">
      <c r="A32" s="21"/>
      <c r="B32" s="49"/>
      <c r="C32" s="49"/>
      <c r="D32" s="28"/>
      <c r="E32" s="9"/>
      <c r="F32" s="14"/>
    </row>
    <row r="33" spans="1:6" ht="15.6" x14ac:dyDescent="0.3">
      <c r="A33" s="21"/>
      <c r="B33" s="49"/>
      <c r="C33" s="49"/>
      <c r="D33" s="28"/>
      <c r="E33" s="9"/>
      <c r="F33" s="14"/>
    </row>
    <row r="34" spans="1:6" ht="15.6" x14ac:dyDescent="0.3">
      <c r="A34" s="22" t="s">
        <v>19</v>
      </c>
      <c r="B34" s="37"/>
      <c r="C34" s="37"/>
      <c r="D34" s="24"/>
      <c r="E34" s="23"/>
      <c r="F34" s="24"/>
    </row>
    <row r="35" spans="1:6" ht="15.6" x14ac:dyDescent="0.3">
      <c r="A35" s="20"/>
      <c r="B35" s="38" t="s">
        <v>20</v>
      </c>
      <c r="C35" s="38">
        <v>3300</v>
      </c>
      <c r="D35" s="26">
        <v>3700</v>
      </c>
      <c r="E35" s="25">
        <v>3000</v>
      </c>
      <c r="F35" s="26">
        <v>2940</v>
      </c>
    </row>
    <row r="36" spans="1:6" ht="15.6" x14ac:dyDescent="0.3">
      <c r="A36" s="20"/>
      <c r="B36" s="38" t="s">
        <v>56</v>
      </c>
      <c r="C36" s="38">
        <v>1000</v>
      </c>
      <c r="D36" s="26">
        <v>1000</v>
      </c>
      <c r="E36" s="25">
        <v>700</v>
      </c>
      <c r="F36" s="26">
        <v>210</v>
      </c>
    </row>
    <row r="37" spans="1:6" ht="15.6" x14ac:dyDescent="0.3">
      <c r="A37" s="20"/>
      <c r="B37" s="38" t="s">
        <v>21</v>
      </c>
      <c r="C37" s="38">
        <v>5</v>
      </c>
      <c r="D37" s="26">
        <v>5</v>
      </c>
      <c r="E37" s="25">
        <v>5</v>
      </c>
      <c r="F37" s="26">
        <v>5</v>
      </c>
    </row>
    <row r="38" spans="1:6" ht="15.6" x14ac:dyDescent="0.3">
      <c r="A38" s="20"/>
      <c r="B38" s="38" t="s">
        <v>22</v>
      </c>
      <c r="C38" s="38">
        <v>75</v>
      </c>
      <c r="D38" s="26">
        <v>80</v>
      </c>
      <c r="E38" s="25">
        <v>70</v>
      </c>
      <c r="F38" s="26">
        <v>80</v>
      </c>
    </row>
    <row r="39" spans="1:6" ht="15.6" x14ac:dyDescent="0.3">
      <c r="A39" s="20"/>
      <c r="B39" s="38" t="s">
        <v>44</v>
      </c>
      <c r="C39" s="38">
        <v>1000</v>
      </c>
      <c r="D39" s="26">
        <v>0</v>
      </c>
      <c r="E39" s="25">
        <v>0</v>
      </c>
      <c r="F39" s="26">
        <v>300</v>
      </c>
    </row>
    <row r="40" spans="1:6" ht="15.6" x14ac:dyDescent="0.3">
      <c r="A40" s="20"/>
      <c r="B40" s="38" t="s">
        <v>23</v>
      </c>
      <c r="C40" s="38">
        <v>1000</v>
      </c>
      <c r="D40" s="26">
        <v>970</v>
      </c>
      <c r="E40" s="25">
        <v>970</v>
      </c>
      <c r="F40" s="26">
        <v>970</v>
      </c>
    </row>
    <row r="41" spans="1:6" ht="15.6" x14ac:dyDescent="0.3">
      <c r="A41" s="20"/>
      <c r="B41" s="38" t="s">
        <v>24</v>
      </c>
      <c r="C41" s="38">
        <v>100</v>
      </c>
      <c r="D41" s="26">
        <v>100</v>
      </c>
      <c r="E41" s="25">
        <v>100</v>
      </c>
      <c r="F41" s="26">
        <v>200</v>
      </c>
    </row>
    <row r="42" spans="1:6" ht="15.6" x14ac:dyDescent="0.3">
      <c r="A42" s="20"/>
      <c r="B42" s="38" t="s">
        <v>48</v>
      </c>
      <c r="C42" s="38">
        <v>250</v>
      </c>
      <c r="D42" s="26">
        <v>250</v>
      </c>
      <c r="E42" s="25">
        <v>350</v>
      </c>
      <c r="F42" s="26">
        <v>215</v>
      </c>
    </row>
    <row r="43" spans="1:6" ht="15.6" x14ac:dyDescent="0.3">
      <c r="A43" s="20"/>
      <c r="B43" s="38" t="s">
        <v>25</v>
      </c>
      <c r="C43" s="38">
        <v>120</v>
      </c>
      <c r="D43" s="26">
        <v>120</v>
      </c>
      <c r="E43" s="25">
        <v>120</v>
      </c>
      <c r="F43" s="26">
        <v>120</v>
      </c>
    </row>
    <row r="44" spans="1:6" ht="15.6" x14ac:dyDescent="0.3">
      <c r="A44" s="20"/>
      <c r="B44" s="38" t="s">
        <v>26</v>
      </c>
      <c r="C44" s="38">
        <v>140</v>
      </c>
      <c r="D44" s="26">
        <v>120</v>
      </c>
      <c r="E44" s="25">
        <v>100</v>
      </c>
      <c r="F44" s="26">
        <v>140</v>
      </c>
    </row>
    <row r="45" spans="1:6" ht="15.6" x14ac:dyDescent="0.3">
      <c r="A45" s="20"/>
      <c r="B45" s="38" t="s">
        <v>27</v>
      </c>
      <c r="C45" s="38">
        <v>50</v>
      </c>
      <c r="D45" s="26">
        <v>50</v>
      </c>
      <c r="E45" s="25">
        <v>30</v>
      </c>
      <c r="F45" s="26">
        <v>30</v>
      </c>
    </row>
    <row r="46" spans="1:6" ht="15.6" x14ac:dyDescent="0.3">
      <c r="A46" s="20"/>
      <c r="B46" s="38" t="s">
        <v>28</v>
      </c>
      <c r="C46" s="38">
        <v>100</v>
      </c>
      <c r="D46" s="26">
        <v>100</v>
      </c>
      <c r="E46" s="25">
        <v>100</v>
      </c>
      <c r="F46" s="26">
        <v>100</v>
      </c>
    </row>
    <row r="47" spans="1:6" ht="15.6" x14ac:dyDescent="0.3">
      <c r="A47" s="20"/>
      <c r="B47" s="38" t="s">
        <v>42</v>
      </c>
      <c r="C47" s="38">
        <v>0</v>
      </c>
      <c r="D47" s="26">
        <v>0</v>
      </c>
      <c r="E47" s="25">
        <v>40</v>
      </c>
      <c r="F47" s="26">
        <v>40</v>
      </c>
    </row>
    <row r="48" spans="1:6" ht="15.6" x14ac:dyDescent="0.3">
      <c r="A48" s="20"/>
      <c r="B48" s="38" t="s">
        <v>36</v>
      </c>
      <c r="C48" s="38">
        <v>0</v>
      </c>
      <c r="D48" s="26">
        <v>0</v>
      </c>
      <c r="E48" s="25">
        <v>0</v>
      </c>
      <c r="F48" s="26">
        <v>500</v>
      </c>
    </row>
    <row r="49" spans="1:6" ht="15.6" x14ac:dyDescent="0.3">
      <c r="A49" s="20"/>
      <c r="B49" s="38" t="s">
        <v>45</v>
      </c>
      <c r="C49" s="38">
        <v>0</v>
      </c>
      <c r="D49" s="26">
        <v>0</v>
      </c>
      <c r="E49" s="25">
        <v>0</v>
      </c>
      <c r="F49" s="26">
        <v>0</v>
      </c>
    </row>
    <row r="50" spans="1:6" ht="15.6" x14ac:dyDescent="0.3">
      <c r="A50" s="20"/>
      <c r="B50" s="38" t="s">
        <v>43</v>
      </c>
      <c r="C50" s="38">
        <v>200</v>
      </c>
      <c r="D50" s="26">
        <v>100</v>
      </c>
      <c r="E50" s="25">
        <v>100</v>
      </c>
      <c r="F50" s="26">
        <v>500</v>
      </c>
    </row>
    <row r="51" spans="1:6" ht="15.6" x14ac:dyDescent="0.3">
      <c r="A51" s="20"/>
      <c r="B51" s="38" t="s">
        <v>52</v>
      </c>
      <c r="C51" s="38">
        <v>0</v>
      </c>
      <c r="D51" s="26"/>
      <c r="E51" s="25"/>
      <c r="F51" s="26"/>
    </row>
    <row r="52" spans="1:6" ht="15.6" x14ac:dyDescent="0.3">
      <c r="A52" s="20"/>
      <c r="B52" s="37" t="s">
        <v>63</v>
      </c>
      <c r="C52" s="38">
        <v>500</v>
      </c>
      <c r="D52" s="26"/>
      <c r="E52" s="25"/>
      <c r="F52" s="26"/>
    </row>
    <row r="53" spans="1:6" ht="15.6" x14ac:dyDescent="0.3">
      <c r="A53" s="20"/>
      <c r="B53" s="37" t="s">
        <v>64</v>
      </c>
      <c r="C53" s="38">
        <v>200</v>
      </c>
      <c r="D53" s="26"/>
      <c r="E53" s="25"/>
      <c r="F53" s="26"/>
    </row>
    <row r="54" spans="1:6" ht="15.6" x14ac:dyDescent="0.3">
      <c r="A54" s="20"/>
      <c r="B54" s="38" t="s">
        <v>60</v>
      </c>
      <c r="C54" s="38">
        <v>225</v>
      </c>
      <c r="D54" s="26"/>
      <c r="E54" s="25"/>
      <c r="F54" s="26"/>
    </row>
    <row r="55" spans="1:6" ht="15.6" x14ac:dyDescent="0.3">
      <c r="A55" s="21" t="s">
        <v>29</v>
      </c>
      <c r="B55" s="39"/>
      <c r="C55" s="39">
        <f>SUM(C35:C54)</f>
        <v>8265</v>
      </c>
      <c r="D55" s="28">
        <f>SUM(D35:D51)</f>
        <v>6595</v>
      </c>
      <c r="E55" s="27">
        <f>SUM(E35:E50)</f>
        <v>5685</v>
      </c>
      <c r="F55" s="28">
        <f>SUM(F35:F50)</f>
        <v>6350</v>
      </c>
    </row>
    <row r="56" spans="1:6" ht="15.6" x14ac:dyDescent="0.3">
      <c r="A56" s="21" t="s">
        <v>30</v>
      </c>
      <c r="B56" s="1"/>
      <c r="C56" s="1">
        <f>SUM(C31+C55+C19)</f>
        <v>17825</v>
      </c>
      <c r="D56" s="30">
        <f>SUM(D19+D31+D55)</f>
        <v>16912</v>
      </c>
      <c r="E56" s="29">
        <f>SUM(E19+E31+E55)</f>
        <v>13842</v>
      </c>
      <c r="F56" s="30">
        <f>SUM(F19+F31+F55)</f>
        <v>14446</v>
      </c>
    </row>
    <row r="57" spans="1:6" ht="15.6" x14ac:dyDescent="0.3">
      <c r="A57" s="21"/>
      <c r="B57" s="36"/>
      <c r="C57" s="36"/>
      <c r="E57" s="8"/>
      <c r="F57" s="16"/>
    </row>
    <row r="58" spans="1:6" ht="15.6" x14ac:dyDescent="0.3">
      <c r="A58" s="21" t="s">
        <v>37</v>
      </c>
      <c r="B58" s="39"/>
      <c r="C58" s="1">
        <f>SUM(C9-C56)</f>
        <v>7020</v>
      </c>
      <c r="D58" s="30">
        <f>SUM(D9-D56)</f>
        <v>1228</v>
      </c>
      <c r="E58" s="29">
        <f>SUM(E9-E56)</f>
        <v>4747</v>
      </c>
      <c r="F58" s="30">
        <f>SUM(F9-F56)</f>
        <v>1389</v>
      </c>
    </row>
    <row r="59" spans="1:6" ht="15.6" x14ac:dyDescent="0.3">
      <c r="A59" s="32" t="s">
        <v>67</v>
      </c>
      <c r="B59" s="36"/>
      <c r="C59" s="36"/>
      <c r="E59" s="33"/>
    </row>
    <row r="60" spans="1:6" ht="15.6" x14ac:dyDescent="0.3">
      <c r="A60" s="31" t="s">
        <v>50</v>
      </c>
      <c r="B60" s="40"/>
      <c r="C60" s="59">
        <f>SUM(C58/4)</f>
        <v>1755</v>
      </c>
      <c r="D60" s="35">
        <f>SUM(D56/4)</f>
        <v>4228</v>
      </c>
      <c r="E60" s="34">
        <f>SUM(E56/4)</f>
        <v>3460.5</v>
      </c>
      <c r="F60" s="35"/>
    </row>
    <row r="61" spans="1:6" ht="15.6" x14ac:dyDescent="0.3">
      <c r="A61" s="31"/>
      <c r="B61" s="36"/>
      <c r="C61" s="36"/>
      <c r="E61" s="8"/>
      <c r="F61" s="16"/>
    </row>
    <row r="62" spans="1:6" x14ac:dyDescent="0.3">
      <c r="A62" s="31" t="s">
        <v>49</v>
      </c>
      <c r="C62">
        <v>61.77</v>
      </c>
      <c r="D62" s="3">
        <v>57.99</v>
      </c>
      <c r="E62" s="8">
        <v>56.76</v>
      </c>
      <c r="F62" s="18">
        <v>52.3</v>
      </c>
    </row>
    <row r="63" spans="1:6" x14ac:dyDescent="0.3">
      <c r="A63" s="2"/>
    </row>
    <row r="64" spans="1:6" x14ac:dyDescent="0.3">
      <c r="A64" s="2"/>
    </row>
    <row r="65" spans="1:1" x14ac:dyDescent="0.3">
      <c r="A65" s="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8F10F-7F83-41ED-950B-CAA0DC0E6638}">
  <dimension ref="A1:M46"/>
  <sheetViews>
    <sheetView topLeftCell="A18" workbookViewId="0">
      <selection activeCell="F1" sqref="F1:L46"/>
    </sheetView>
  </sheetViews>
  <sheetFormatPr defaultRowHeight="14.4" x14ac:dyDescent="0.3"/>
  <cols>
    <col min="1" max="1" width="40.5546875" style="17" customWidth="1"/>
    <col min="2" max="2" width="21.6640625" customWidth="1"/>
    <col min="3" max="3" width="22.21875" customWidth="1"/>
  </cols>
  <sheetData>
    <row r="1" spans="1:6" x14ac:dyDescent="0.3">
      <c r="A1" s="54" t="s">
        <v>53</v>
      </c>
    </row>
    <row r="2" spans="1:6" x14ac:dyDescent="0.3">
      <c r="B2" t="s">
        <v>58</v>
      </c>
      <c r="C2" t="s">
        <v>59</v>
      </c>
      <c r="D2" t="s">
        <v>54</v>
      </c>
    </row>
    <row r="3" spans="1:6" x14ac:dyDescent="0.3">
      <c r="A3" s="56" t="s">
        <v>47</v>
      </c>
      <c r="B3">
        <v>3560</v>
      </c>
      <c r="C3">
        <v>2955</v>
      </c>
      <c r="D3" s="42">
        <f>SUM(B3:C3)</f>
        <v>6515</v>
      </c>
      <c r="E3" s="42"/>
    </row>
    <row r="4" spans="1:6" x14ac:dyDescent="0.3">
      <c r="A4" s="56" t="s">
        <v>3</v>
      </c>
      <c r="D4" s="42"/>
      <c r="E4" s="42"/>
    </row>
    <row r="5" spans="1:6" x14ac:dyDescent="0.3">
      <c r="A5" s="56" t="s">
        <v>4</v>
      </c>
      <c r="D5" s="42"/>
      <c r="E5" s="42"/>
    </row>
    <row r="6" spans="1:6" x14ac:dyDescent="0.3">
      <c r="A6" s="56" t="s">
        <v>5</v>
      </c>
      <c r="F6" s="43"/>
    </row>
    <row r="7" spans="1:6" x14ac:dyDescent="0.3">
      <c r="A7" s="56" t="s">
        <v>6</v>
      </c>
      <c r="B7">
        <v>15</v>
      </c>
      <c r="C7">
        <v>67</v>
      </c>
      <c r="D7">
        <f>SUM(B7:C7)</f>
        <v>82</v>
      </c>
      <c r="E7" s="43"/>
      <c r="F7" s="43"/>
    </row>
    <row r="8" spans="1:6" x14ac:dyDescent="0.3">
      <c r="A8" s="56" t="s">
        <v>7</v>
      </c>
      <c r="B8">
        <v>180</v>
      </c>
      <c r="C8">
        <v>132</v>
      </c>
      <c r="D8">
        <f>SUM(B8:C8)</f>
        <v>312</v>
      </c>
      <c r="E8" s="43"/>
      <c r="F8" s="43"/>
    </row>
    <row r="9" spans="1:6" x14ac:dyDescent="0.3">
      <c r="A9" s="56" t="s">
        <v>8</v>
      </c>
      <c r="C9">
        <v>75</v>
      </c>
      <c r="D9">
        <f>SUM(B9:C9)</f>
        <v>75</v>
      </c>
      <c r="E9" s="43"/>
      <c r="F9" s="43"/>
    </row>
    <row r="10" spans="1:6" x14ac:dyDescent="0.3">
      <c r="D10" s="42">
        <f>SUM(D3:D9)</f>
        <v>6984</v>
      </c>
      <c r="E10" s="44"/>
      <c r="F10" s="43"/>
    </row>
    <row r="11" spans="1:6" ht="15.6" x14ac:dyDescent="0.3">
      <c r="A11" s="38" t="s">
        <v>55</v>
      </c>
      <c r="B11">
        <v>130</v>
      </c>
      <c r="D11">
        <f>SUM(B11:C11)</f>
        <v>130</v>
      </c>
      <c r="E11" s="44"/>
      <c r="F11" s="43"/>
    </row>
    <row r="12" spans="1:6" ht="15.6" x14ac:dyDescent="0.3">
      <c r="A12" s="38" t="s">
        <v>61</v>
      </c>
      <c r="B12">
        <v>186</v>
      </c>
      <c r="C12">
        <v>40</v>
      </c>
      <c r="D12">
        <f>SUM(B12:C12)</f>
        <v>226</v>
      </c>
      <c r="F12" s="43"/>
    </row>
    <row r="13" spans="1:6" ht="15.6" x14ac:dyDescent="0.3">
      <c r="A13" s="38" t="s">
        <v>11</v>
      </c>
      <c r="B13">
        <v>30</v>
      </c>
      <c r="C13">
        <v>30</v>
      </c>
      <c r="D13">
        <f>SUM(B13:C13)</f>
        <v>60</v>
      </c>
      <c r="F13" s="43"/>
    </row>
    <row r="14" spans="1:6" ht="15.6" x14ac:dyDescent="0.3">
      <c r="A14" s="38" t="s">
        <v>12</v>
      </c>
      <c r="C14">
        <v>450</v>
      </c>
      <c r="D14">
        <f>SUM(C14)</f>
        <v>450</v>
      </c>
      <c r="F14" s="43"/>
    </row>
    <row r="15" spans="1:6" ht="15.6" x14ac:dyDescent="0.3">
      <c r="A15" s="38" t="s">
        <v>41</v>
      </c>
      <c r="B15">
        <v>5</v>
      </c>
      <c r="C15">
        <v>0</v>
      </c>
      <c r="D15" s="42">
        <f>SUM(B15:C15)</f>
        <v>5</v>
      </c>
      <c r="E15" s="42"/>
      <c r="F15" s="43"/>
    </row>
    <row r="16" spans="1:6" ht="15.6" x14ac:dyDescent="0.3">
      <c r="A16" s="38" t="s">
        <v>13</v>
      </c>
      <c r="C16">
        <v>125</v>
      </c>
      <c r="D16">
        <f>SUM(B16:C16)</f>
        <v>125</v>
      </c>
      <c r="E16" s="42"/>
      <c r="F16" s="43"/>
    </row>
    <row r="17" spans="1:6" ht="15.6" x14ac:dyDescent="0.3">
      <c r="A17" s="38" t="s">
        <v>14</v>
      </c>
      <c r="B17">
        <v>0</v>
      </c>
      <c r="C17">
        <v>0</v>
      </c>
    </row>
    <row r="18" spans="1:6" ht="15.6" x14ac:dyDescent="0.3">
      <c r="A18" s="38" t="s">
        <v>15</v>
      </c>
      <c r="B18">
        <v>0</v>
      </c>
      <c r="C18" s="42">
        <v>20</v>
      </c>
      <c r="D18">
        <f>SUM(B18:C18)</f>
        <v>20</v>
      </c>
      <c r="F18" s="43"/>
    </row>
    <row r="19" spans="1:6" ht="15.6" x14ac:dyDescent="0.3">
      <c r="A19" s="38" t="s">
        <v>16</v>
      </c>
      <c r="B19">
        <v>1925</v>
      </c>
      <c r="C19">
        <v>0</v>
      </c>
      <c r="D19">
        <f>SUM(B19:C19)</f>
        <v>1925</v>
      </c>
    </row>
    <row r="20" spans="1:6" ht="15.6" x14ac:dyDescent="0.3">
      <c r="A20" s="38" t="s">
        <v>17</v>
      </c>
      <c r="C20">
        <v>35</v>
      </c>
      <c r="D20">
        <f>SUM(B20:C20)</f>
        <v>35</v>
      </c>
    </row>
    <row r="23" spans="1:6" ht="15.6" x14ac:dyDescent="0.3">
      <c r="A23" s="38" t="s">
        <v>20</v>
      </c>
      <c r="B23">
        <v>2593</v>
      </c>
      <c r="C23">
        <v>400</v>
      </c>
      <c r="D23">
        <f>SUM(B23:C23)</f>
        <v>2993</v>
      </c>
    </row>
    <row r="24" spans="1:6" ht="15.6" x14ac:dyDescent="0.3">
      <c r="A24" s="38" t="s">
        <v>62</v>
      </c>
      <c r="B24">
        <v>530</v>
      </c>
      <c r="C24">
        <v>360</v>
      </c>
      <c r="D24">
        <f>SUM(B24:C24)</f>
        <v>890</v>
      </c>
    </row>
    <row r="25" spans="1:6" ht="15.6" x14ac:dyDescent="0.3">
      <c r="A25" s="38" t="s">
        <v>21</v>
      </c>
      <c r="B25">
        <v>0</v>
      </c>
      <c r="C25">
        <v>5</v>
      </c>
      <c r="D25">
        <f>SUM(B25:C25)</f>
        <v>5</v>
      </c>
    </row>
    <row r="26" spans="1:6" ht="15.6" x14ac:dyDescent="0.3">
      <c r="A26" s="38" t="s">
        <v>22</v>
      </c>
      <c r="B26">
        <v>67</v>
      </c>
      <c r="C26">
        <v>0</v>
      </c>
      <c r="D26">
        <f>SUM(B26:C26)</f>
        <v>67</v>
      </c>
    </row>
    <row r="27" spans="1:6" ht="15.6" x14ac:dyDescent="0.3">
      <c r="A27" s="38" t="s">
        <v>44</v>
      </c>
    </row>
    <row r="28" spans="1:6" ht="15.6" x14ac:dyDescent="0.3">
      <c r="A28" s="38" t="s">
        <v>23</v>
      </c>
      <c r="B28">
        <v>920</v>
      </c>
      <c r="C28">
        <v>0</v>
      </c>
      <c r="D28">
        <f>SUM(B28:C28)</f>
        <v>920</v>
      </c>
    </row>
    <row r="29" spans="1:6" ht="15.6" x14ac:dyDescent="0.3">
      <c r="A29" s="38" t="s">
        <v>24</v>
      </c>
      <c r="B29">
        <v>0</v>
      </c>
      <c r="C29">
        <v>0</v>
      </c>
      <c r="F29" s="56"/>
    </row>
    <row r="30" spans="1:6" ht="15.6" x14ac:dyDescent="0.3">
      <c r="A30" s="38" t="s">
        <v>48</v>
      </c>
      <c r="B30">
        <v>0</v>
      </c>
      <c r="C30">
        <v>0</v>
      </c>
    </row>
    <row r="31" spans="1:6" ht="15.6" x14ac:dyDescent="0.3">
      <c r="A31" s="38" t="s">
        <v>25</v>
      </c>
      <c r="B31">
        <v>90</v>
      </c>
      <c r="C31">
        <v>0</v>
      </c>
      <c r="D31">
        <f>SUM(B31:C31)</f>
        <v>90</v>
      </c>
    </row>
    <row r="32" spans="1:6" ht="15.6" x14ac:dyDescent="0.3">
      <c r="A32" s="38" t="s">
        <v>26</v>
      </c>
      <c r="B32">
        <v>0</v>
      </c>
      <c r="C32">
        <v>150</v>
      </c>
      <c r="D32">
        <f>SUM(B32:C32)</f>
        <v>150</v>
      </c>
    </row>
    <row r="33" spans="1:13" ht="15.6" x14ac:dyDescent="0.3">
      <c r="A33" s="38" t="s">
        <v>27</v>
      </c>
      <c r="B33">
        <v>0</v>
      </c>
      <c r="C33">
        <v>0</v>
      </c>
    </row>
    <row r="34" spans="1:13" ht="15.6" x14ac:dyDescent="0.3">
      <c r="A34" s="38" t="s">
        <v>28</v>
      </c>
      <c r="B34">
        <v>0</v>
      </c>
      <c r="C34">
        <v>0</v>
      </c>
    </row>
    <row r="35" spans="1:13" ht="15.6" x14ac:dyDescent="0.3">
      <c r="A35" s="38" t="s">
        <v>42</v>
      </c>
      <c r="B35">
        <v>0</v>
      </c>
      <c r="C35">
        <v>0</v>
      </c>
      <c r="M35" s="36"/>
    </row>
    <row r="36" spans="1:13" ht="15.6" x14ac:dyDescent="0.3">
      <c r="A36" s="38" t="s">
        <v>36</v>
      </c>
      <c r="B36">
        <v>0</v>
      </c>
      <c r="C36">
        <v>0</v>
      </c>
      <c r="M36" s="36"/>
    </row>
    <row r="37" spans="1:13" ht="15.6" x14ac:dyDescent="0.3">
      <c r="A37" s="38" t="s">
        <v>45</v>
      </c>
      <c r="B37">
        <v>0</v>
      </c>
      <c r="C37">
        <v>268</v>
      </c>
      <c r="M37" s="55"/>
    </row>
    <row r="38" spans="1:13" ht="15.6" x14ac:dyDescent="0.3">
      <c r="A38" s="38" t="s">
        <v>43</v>
      </c>
      <c r="B38">
        <v>0</v>
      </c>
      <c r="C38">
        <v>0</v>
      </c>
    </row>
    <row r="39" spans="1:13" ht="15.6" x14ac:dyDescent="0.3">
      <c r="A39" s="38" t="s">
        <v>52</v>
      </c>
      <c r="B39">
        <v>100</v>
      </c>
      <c r="C39">
        <v>0</v>
      </c>
    </row>
    <row r="40" spans="1:13" ht="15.6" x14ac:dyDescent="0.3">
      <c r="A40" s="37" t="s">
        <v>63</v>
      </c>
      <c r="B40">
        <v>653</v>
      </c>
      <c r="C40">
        <v>0</v>
      </c>
      <c r="D40">
        <f>SUM(B40:C40)</f>
        <v>653</v>
      </c>
    </row>
    <row r="41" spans="1:13" ht="15.6" x14ac:dyDescent="0.3">
      <c r="A41" s="37" t="s">
        <v>64</v>
      </c>
      <c r="B41">
        <v>102</v>
      </c>
      <c r="C41">
        <v>0</v>
      </c>
    </row>
    <row r="42" spans="1:13" ht="15.6" x14ac:dyDescent="0.3">
      <c r="A42" s="38" t="s">
        <v>60</v>
      </c>
      <c r="B42">
        <v>56</v>
      </c>
      <c r="C42">
        <v>0</v>
      </c>
      <c r="D42">
        <f>SUM(B42:C42)</f>
        <v>56</v>
      </c>
    </row>
    <row r="43" spans="1:13" x14ac:dyDescent="0.3">
      <c r="C43">
        <f>SUM( C3:C42)</f>
        <v>5112</v>
      </c>
    </row>
    <row r="45" spans="1:13" x14ac:dyDescent="0.3">
      <c r="A45" s="17" t="s">
        <v>65</v>
      </c>
      <c r="C45" s="57">
        <v>10337</v>
      </c>
    </row>
    <row r="46" spans="1:13" x14ac:dyDescent="0.3">
      <c r="A46" s="17" t="s">
        <v>66</v>
      </c>
      <c r="C46" s="57">
        <f>SUM(C45-C43)</f>
        <v>5225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2023-24</vt:lpstr>
      <vt:lpstr>Brought forward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Jones</dc:creator>
  <cp:lastModifiedBy>Margaret Jones</cp:lastModifiedBy>
  <cp:lastPrinted>2022-11-10T16:07:44Z</cp:lastPrinted>
  <dcterms:created xsi:type="dcterms:W3CDTF">2017-01-23T10:14:06Z</dcterms:created>
  <dcterms:modified xsi:type="dcterms:W3CDTF">2022-12-19T11:39:35Z</dcterms:modified>
  <cp:contentStatus/>
</cp:coreProperties>
</file>